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nzmanagement\0400ALLE\_Budget\2025\03_VA-Endgültig\034_Finalisierung des VA\0341_Finalisierung_Druck\VA_2025\Beilagen\Anlage 6b\"/>
    </mc:Choice>
  </mc:AlternateContent>
  <xr:revisionPtr revIDLastSave="0" documentId="13_ncr:1_{206B3313-CDAC-4912-82E3-7FE246009BE4}" xr6:coauthVersionLast="47" xr6:coauthVersionMax="47" xr10:uidLastSave="{00000000-0000-0000-0000-000000000000}"/>
  <bookViews>
    <workbookView xWindow="-120" yWindow="-120" windowWidth="29040" windowHeight="15840" xr2:uid="{95D00F07-34E9-45FD-9081-14F32A327DA0}"/>
  </bookViews>
  <sheets>
    <sheet name="Anlage 6b" sheetId="1" r:id="rId1"/>
  </sheets>
  <definedNames>
    <definedName name="_xlnm.Print_Area" localSheetId="0">'Anlage 6b'!$A$2:$J$39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G22" i="1"/>
  <c r="E26" i="1" l="1"/>
  <c r="F26" i="1"/>
  <c r="D26" i="1"/>
  <c r="H38" i="1"/>
  <c r="F38" i="1"/>
  <c r="E38" i="1"/>
  <c r="D38" i="1"/>
  <c r="I37" i="1"/>
  <c r="G37" i="1"/>
  <c r="I36" i="1"/>
  <c r="G36" i="1"/>
  <c r="F31" i="1"/>
  <c r="E31" i="1"/>
  <c r="D31" i="1"/>
  <c r="G30" i="1"/>
  <c r="G29" i="1"/>
  <c r="G31" i="1" s="1"/>
  <c r="G25" i="1"/>
  <c r="G26" i="1" s="1"/>
  <c r="D22" i="1"/>
  <c r="G21" i="1"/>
  <c r="G20" i="1"/>
  <c r="G19" i="1"/>
  <c r="E22" i="1"/>
  <c r="G17" i="1"/>
  <c r="G16" i="1"/>
  <c r="G15" i="1"/>
  <c r="G14" i="1"/>
  <c r="G13" i="1"/>
  <c r="G12" i="1"/>
  <c r="G11" i="1"/>
  <c r="G10" i="1"/>
  <c r="G9" i="1"/>
  <c r="G8" i="1"/>
  <c r="I38" i="1" l="1"/>
  <c r="D39" i="1"/>
  <c r="G38" i="1"/>
  <c r="G18" i="1"/>
  <c r="F22" i="1"/>
  <c r="E33" i="1"/>
  <c r="D33" i="1"/>
  <c r="H33" i="1" s="1"/>
  <c r="F33" i="1" l="1"/>
  <c r="G33" i="1" l="1"/>
  <c r="I33" i="1" s="1"/>
  <c r="I39" i="1" s="1"/>
</calcChain>
</file>

<file path=xl/sharedStrings.xml><?xml version="1.0" encoding="utf-8"?>
<sst xmlns="http://schemas.openxmlformats.org/spreadsheetml/2006/main" count="96" uniqueCount="76">
  <si>
    <t>Angaben in Euro</t>
  </si>
  <si>
    <t>(1)</t>
  </si>
  <si>
    <t>(3)</t>
  </si>
  <si>
    <t>(2)</t>
  </si>
  <si>
    <t>(4)</t>
  </si>
  <si>
    <t>(5)</t>
  </si>
  <si>
    <t>(6)</t>
  </si>
  <si>
    <t>(7) = (4) + (5) - (6)</t>
  </si>
  <si>
    <t>(8)</t>
  </si>
  <si>
    <t>(9)</t>
  </si>
  <si>
    <t>(10)</t>
  </si>
  <si>
    <t>Art der
 Rücklage</t>
  </si>
  <si>
    <t>Ansatz/Konto</t>
  </si>
  <si>
    <t>Verwendungszweck</t>
  </si>
  <si>
    <t>Veränderungen</t>
  </si>
  <si>
    <t>Rücklagenstand 31.12.2024</t>
  </si>
  <si>
    <t>Zahlungsmittelreserven</t>
  </si>
  <si>
    <t>Anmerkungen</t>
  </si>
  <si>
    <t>Zuweisung</t>
  </si>
  <si>
    <t>Entnahmen</t>
  </si>
  <si>
    <t>Nachweis</t>
  </si>
  <si>
    <t>Zweckrücklagen:</t>
  </si>
  <si>
    <t>Zweck RL</t>
  </si>
  <si>
    <t>09400/9340</t>
  </si>
  <si>
    <t>Gemeinschaftspflege (Wiener Städtische Kranken-Gruppen-Zusatzversicherung)</t>
  </si>
  <si>
    <t>10000/9340</t>
  </si>
  <si>
    <t>Ausgleichsmaßnahmen Verwaltungsvollstreckungsverfahren</t>
  </si>
  <si>
    <t>32200/9340</t>
  </si>
  <si>
    <t>Boleszny-Musikstipendium</t>
  </si>
  <si>
    <t>32500/9340</t>
  </si>
  <si>
    <t>Festspiele</t>
  </si>
  <si>
    <t>34000/9340</t>
  </si>
  <si>
    <t>Erbschaft Imfeld - Grabpflege</t>
  </si>
  <si>
    <t>Erbschaft Imfeld - Kunstwerke</t>
  </si>
  <si>
    <t>38100/9340</t>
  </si>
  <si>
    <t>Augustinergasse Mauersanierung</t>
  </si>
  <si>
    <t>78200/9340</t>
  </si>
  <si>
    <t>Wirtschaftspolitische Maßnahmen (Spende)</t>
  </si>
  <si>
    <t>52000/9340</t>
  </si>
  <si>
    <t>Naturschutz, Ausgleichsmaßnahmen</t>
  </si>
  <si>
    <t>Ersatzpflanzungen</t>
  </si>
  <si>
    <t>85100/9340</t>
  </si>
  <si>
    <t>Kanalsanierung</t>
  </si>
  <si>
    <t>85990/9340</t>
  </si>
  <si>
    <t>Seniorenwohnhäuser</t>
  </si>
  <si>
    <t>85930/9340</t>
  </si>
  <si>
    <t>Verlassenschaft Wohl</t>
  </si>
  <si>
    <t>90000/9340</t>
  </si>
  <si>
    <t>Rücklage (RSt Charakter) für Abgaben, Steuern, Beihilfen, Wertberichtigungen</t>
  </si>
  <si>
    <t>Summe Zweckrücklagen</t>
  </si>
  <si>
    <t>allgemeine Betriebsmittelrücklage:</t>
  </si>
  <si>
    <t>allgem RL</t>
  </si>
  <si>
    <t>91200/9350</t>
  </si>
  <si>
    <t>Betriebsmittelrücklage (speziell f. unvorhergesehene Ausgaben)</t>
  </si>
  <si>
    <t>Summe allgemeine Betriebsmittelrücklage</t>
  </si>
  <si>
    <t>Sonderrücklagen:</t>
  </si>
  <si>
    <t>sonder RL</t>
  </si>
  <si>
    <t>91200/9341</t>
  </si>
  <si>
    <t>PH Ausgleichsrücklage</t>
  </si>
  <si>
    <t>09920/9341</t>
  </si>
  <si>
    <t>Jakob Riedl Heim</t>
  </si>
  <si>
    <t>Summe Sonderrücklagen</t>
  </si>
  <si>
    <t>Zwischensumme</t>
  </si>
  <si>
    <t>00002/2950</t>
  </si>
  <si>
    <t>Einheiten gem § 1 Abs. 1  VRV 2015:</t>
  </si>
  <si>
    <t>sonder Ein</t>
  </si>
  <si>
    <t>01800/9341</t>
  </si>
  <si>
    <t>KFA</t>
  </si>
  <si>
    <t>00002/2101</t>
  </si>
  <si>
    <t>86900/9341</t>
  </si>
  <si>
    <t>Peter Pfenninger Schenkung</t>
  </si>
  <si>
    <t>00002/2104</t>
  </si>
  <si>
    <t>Summe Einheiten gem § 1 Abs. 1  VRV 2015</t>
  </si>
  <si>
    <t>Rücklagen gesamt</t>
  </si>
  <si>
    <t>Rücklagenstand 31.12.2025</t>
  </si>
  <si>
    <t>Anlage 6b - Nachweis über Haushaltsrücklagen und Zahlungsmittelreserven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</si>
</sst>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072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horizontal="center" vertical="center"/>
    </xf>
    <xf numFmtId="49" fontId="6" fillId="2" borderId="0" xfId="0" quotePrefix="1" applyNumberFormat="1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4" fontId="9" fillId="0" borderId="1" xfId="0" quotePrefix="1" applyNumberFormat="1" applyFont="1" applyBorder="1" applyAlignment="1">
      <alignment horizontal="center" vertical="center"/>
    </xf>
    <xf numFmtId="43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vertical="center"/>
    </xf>
    <xf numFmtId="4" fontId="8" fillId="3" borderId="1" xfId="0" quotePrefix="1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43" fontId="8" fillId="3" borderId="15" xfId="1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43" fontId="1" fillId="0" borderId="1" xfId="1" applyFont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43" fontId="1" fillId="0" borderId="3" xfId="1" applyFont="1" applyBorder="1" applyAlignment="1">
      <alignment vertical="center"/>
    </xf>
    <xf numFmtId="43" fontId="1" fillId="2" borderId="1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3" fontId="0" fillId="0" borderId="6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43" fontId="2" fillId="2" borderId="12" xfId="1" applyFont="1" applyFill="1" applyBorder="1" applyAlignment="1">
      <alignment vertical="center"/>
    </xf>
    <xf numFmtId="43" fontId="2" fillId="2" borderId="13" xfId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E07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433B-762B-4D08-B9B8-1B8879303D7F}">
  <sheetPr>
    <pageSetUpPr fitToPage="1"/>
  </sheetPr>
  <dimension ref="A1:K40"/>
  <sheetViews>
    <sheetView tabSelected="1" zoomScaleNormal="100" workbookViewId="0">
      <pane ySplit="6" topLeftCell="A7" activePane="bottomLeft" state="frozen"/>
      <selection pane="bottomLeft" activeCell="K30" sqref="K30"/>
    </sheetView>
  </sheetViews>
  <sheetFormatPr baseColWidth="10" defaultRowHeight="15" x14ac:dyDescent="0.25"/>
  <cols>
    <col min="1" max="1" width="11.140625" customWidth="1"/>
    <col min="2" max="2" width="11.5703125" customWidth="1"/>
    <col min="3" max="3" width="61.140625" style="27" customWidth="1"/>
    <col min="4" max="10" width="14.42578125" customWidth="1"/>
    <col min="11" max="11" width="51.85546875" customWidth="1"/>
  </cols>
  <sheetData>
    <row r="1" spans="1:11" x14ac:dyDescent="0.25">
      <c r="A1" s="1"/>
      <c r="B1" s="1"/>
      <c r="C1" s="26"/>
      <c r="D1" s="1"/>
      <c r="E1" s="1"/>
      <c r="F1" s="1"/>
      <c r="G1" s="1"/>
      <c r="H1" s="1"/>
      <c r="I1" s="1"/>
      <c r="J1" s="1"/>
      <c r="K1" s="2"/>
    </row>
    <row r="2" spans="1:11" ht="15.75" x14ac:dyDescent="0.25">
      <c r="A2" s="3" t="s">
        <v>75</v>
      </c>
      <c r="B2" s="1"/>
      <c r="C2" s="26"/>
      <c r="D2" s="1"/>
      <c r="E2" s="1"/>
      <c r="F2" s="1"/>
      <c r="G2" s="1"/>
      <c r="H2" s="1"/>
      <c r="I2" s="1"/>
      <c r="J2" s="1"/>
      <c r="K2" s="2"/>
    </row>
    <row r="3" spans="1:11" x14ac:dyDescent="0.25">
      <c r="A3" s="4" t="s">
        <v>0</v>
      </c>
      <c r="B3" s="1"/>
      <c r="C3" s="26"/>
      <c r="D3" s="1"/>
      <c r="E3" s="1"/>
      <c r="F3" s="1"/>
      <c r="G3" s="1"/>
      <c r="H3" s="1"/>
      <c r="I3" s="1"/>
      <c r="J3" s="1"/>
      <c r="K3" s="2"/>
    </row>
    <row r="4" spans="1:11" x14ac:dyDescent="0.25">
      <c r="A4" s="5" t="s">
        <v>1</v>
      </c>
      <c r="B4" s="6" t="s">
        <v>2</v>
      </c>
      <c r="C4" s="7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2"/>
    </row>
    <row r="5" spans="1:11" ht="15" customHeight="1" x14ac:dyDescent="0.25">
      <c r="A5" s="12" t="s">
        <v>11</v>
      </c>
      <c r="B5" s="13" t="s">
        <v>12</v>
      </c>
      <c r="C5" s="12" t="s">
        <v>13</v>
      </c>
      <c r="D5" s="12" t="s">
        <v>15</v>
      </c>
      <c r="E5" s="14" t="s">
        <v>14</v>
      </c>
      <c r="F5" s="14"/>
      <c r="G5" s="12" t="s">
        <v>74</v>
      </c>
      <c r="H5" s="15" t="s">
        <v>16</v>
      </c>
      <c r="I5" s="16"/>
      <c r="J5" s="17"/>
      <c r="K5" s="8" t="s">
        <v>17</v>
      </c>
    </row>
    <row r="6" spans="1:11" x14ac:dyDescent="0.25">
      <c r="A6" s="14"/>
      <c r="B6" s="18"/>
      <c r="C6" s="12"/>
      <c r="D6" s="14"/>
      <c r="E6" s="19" t="s">
        <v>18</v>
      </c>
      <c r="F6" s="19" t="s">
        <v>19</v>
      </c>
      <c r="G6" s="14"/>
      <c r="H6" s="20">
        <v>45657</v>
      </c>
      <c r="I6" s="20">
        <v>46022</v>
      </c>
      <c r="J6" s="21" t="s">
        <v>20</v>
      </c>
      <c r="K6" s="2"/>
    </row>
    <row r="7" spans="1:11" x14ac:dyDescent="0.25">
      <c r="A7" s="28"/>
      <c r="B7" s="28"/>
      <c r="C7" s="29" t="s">
        <v>21</v>
      </c>
      <c r="D7" s="30"/>
      <c r="E7" s="31"/>
      <c r="F7" s="31"/>
      <c r="G7" s="32"/>
      <c r="H7" s="33"/>
      <c r="I7" s="34"/>
      <c r="J7" s="35"/>
      <c r="K7" s="2"/>
    </row>
    <row r="8" spans="1:11" ht="30" x14ac:dyDescent="0.25">
      <c r="A8" s="28" t="s">
        <v>22</v>
      </c>
      <c r="B8" s="28" t="s">
        <v>23</v>
      </c>
      <c r="C8" s="36" t="s">
        <v>24</v>
      </c>
      <c r="D8" s="37">
        <v>233093.63</v>
      </c>
      <c r="E8" s="38"/>
      <c r="F8" s="38"/>
      <c r="G8" s="39">
        <f t="shared" ref="G8:G17" si="0">D8+E8-F8</f>
        <v>233093.63</v>
      </c>
      <c r="H8" s="40"/>
      <c r="I8" s="41"/>
      <c r="J8" s="42"/>
      <c r="K8" s="2"/>
    </row>
    <row r="9" spans="1:11" x14ac:dyDescent="0.25">
      <c r="A9" s="28" t="s">
        <v>22</v>
      </c>
      <c r="B9" s="28" t="s">
        <v>25</v>
      </c>
      <c r="C9" s="36" t="s">
        <v>26</v>
      </c>
      <c r="D9" s="37">
        <v>0</v>
      </c>
      <c r="E9" s="38"/>
      <c r="F9" s="38"/>
      <c r="G9" s="39">
        <f t="shared" si="0"/>
        <v>0</v>
      </c>
      <c r="H9" s="40"/>
      <c r="I9" s="41"/>
      <c r="J9" s="42"/>
      <c r="K9" s="2"/>
    </row>
    <row r="10" spans="1:11" x14ac:dyDescent="0.25">
      <c r="A10" s="28" t="s">
        <v>22</v>
      </c>
      <c r="B10" s="28" t="s">
        <v>27</v>
      </c>
      <c r="C10" s="36" t="s">
        <v>28</v>
      </c>
      <c r="D10" s="37">
        <v>152422.47</v>
      </c>
      <c r="E10" s="38"/>
      <c r="F10" s="38"/>
      <c r="G10" s="39">
        <f t="shared" si="0"/>
        <v>152422.47</v>
      </c>
      <c r="H10" s="40"/>
      <c r="I10" s="41"/>
      <c r="J10" s="42"/>
      <c r="K10" s="2"/>
    </row>
    <row r="11" spans="1:11" x14ac:dyDescent="0.25">
      <c r="A11" s="28" t="s">
        <v>22</v>
      </c>
      <c r="B11" s="28" t="s">
        <v>29</v>
      </c>
      <c r="C11" s="36" t="s">
        <v>30</v>
      </c>
      <c r="D11" s="38">
        <v>400000</v>
      </c>
      <c r="E11" s="38"/>
      <c r="F11" s="38">
        <v>400000</v>
      </c>
      <c r="G11" s="39">
        <f t="shared" si="0"/>
        <v>0</v>
      </c>
      <c r="H11" s="40"/>
      <c r="I11" s="41"/>
      <c r="J11" s="42"/>
      <c r="K11" s="2"/>
    </row>
    <row r="12" spans="1:11" x14ac:dyDescent="0.25">
      <c r="A12" s="28" t="s">
        <v>22</v>
      </c>
      <c r="B12" s="28" t="s">
        <v>31</v>
      </c>
      <c r="C12" s="36" t="s">
        <v>32</v>
      </c>
      <c r="D12" s="37">
        <v>16019.75</v>
      </c>
      <c r="E12" s="38"/>
      <c r="F12" s="38"/>
      <c r="G12" s="39">
        <f t="shared" si="0"/>
        <v>16019.75</v>
      </c>
      <c r="H12" s="40"/>
      <c r="I12" s="41"/>
      <c r="J12" s="42"/>
      <c r="K12" s="2"/>
    </row>
    <row r="13" spans="1:11" x14ac:dyDescent="0.25">
      <c r="A13" s="28" t="s">
        <v>22</v>
      </c>
      <c r="B13" s="28" t="s">
        <v>31</v>
      </c>
      <c r="C13" s="36" t="s">
        <v>33</v>
      </c>
      <c r="D13" s="37">
        <v>142386.94999999998</v>
      </c>
      <c r="E13" s="38"/>
      <c r="F13" s="38"/>
      <c r="G13" s="39">
        <f t="shared" si="0"/>
        <v>142386.94999999998</v>
      </c>
      <c r="H13" s="40"/>
      <c r="I13" s="41"/>
      <c r="J13" s="42"/>
      <c r="K13" s="2"/>
    </row>
    <row r="14" spans="1:11" x14ac:dyDescent="0.25">
      <c r="A14" s="28" t="s">
        <v>22</v>
      </c>
      <c r="B14" s="28" t="s">
        <v>34</v>
      </c>
      <c r="C14" s="36" t="s">
        <v>35</v>
      </c>
      <c r="D14" s="37">
        <v>150000</v>
      </c>
      <c r="E14" s="38"/>
      <c r="F14" s="38"/>
      <c r="G14" s="39">
        <f t="shared" si="0"/>
        <v>150000</v>
      </c>
      <c r="H14" s="40"/>
      <c r="I14" s="41"/>
      <c r="J14" s="42"/>
      <c r="K14" s="2"/>
    </row>
    <row r="15" spans="1:11" x14ac:dyDescent="0.25">
      <c r="A15" s="28" t="s">
        <v>22</v>
      </c>
      <c r="B15" s="28" t="s">
        <v>36</v>
      </c>
      <c r="C15" s="36" t="s">
        <v>37</v>
      </c>
      <c r="D15" s="38">
        <v>10852.73</v>
      </c>
      <c r="E15" s="38"/>
      <c r="F15" s="38"/>
      <c r="G15" s="43">
        <f>D15+E15-F15</f>
        <v>10852.73</v>
      </c>
      <c r="H15" s="40"/>
      <c r="I15" s="41"/>
      <c r="J15" s="42"/>
      <c r="K15" s="2"/>
    </row>
    <row r="16" spans="1:11" x14ac:dyDescent="0.25">
      <c r="A16" s="28" t="s">
        <v>22</v>
      </c>
      <c r="B16" s="28" t="s">
        <v>38</v>
      </c>
      <c r="C16" s="36" t="s">
        <v>39</v>
      </c>
      <c r="D16" s="37">
        <v>35267.93</v>
      </c>
      <c r="E16" s="38"/>
      <c r="F16" s="38"/>
      <c r="G16" s="39">
        <f t="shared" si="0"/>
        <v>35267.93</v>
      </c>
      <c r="H16" s="40"/>
      <c r="I16" s="41"/>
      <c r="J16" s="42"/>
      <c r="K16" s="2"/>
    </row>
    <row r="17" spans="1:11" x14ac:dyDescent="0.25">
      <c r="A17" s="28" t="s">
        <v>22</v>
      </c>
      <c r="B17" s="28" t="s">
        <v>38</v>
      </c>
      <c r="C17" s="36" t="s">
        <v>40</v>
      </c>
      <c r="D17" s="37">
        <v>23935.29</v>
      </c>
      <c r="E17" s="38"/>
      <c r="F17" s="38"/>
      <c r="G17" s="39">
        <f t="shared" si="0"/>
        <v>23935.29</v>
      </c>
      <c r="H17" s="40"/>
      <c r="I17" s="41"/>
      <c r="J17" s="42"/>
      <c r="K17" s="2"/>
    </row>
    <row r="18" spans="1:11" x14ac:dyDescent="0.25">
      <c r="A18" s="28" t="s">
        <v>22</v>
      </c>
      <c r="B18" s="28" t="s">
        <v>41</v>
      </c>
      <c r="C18" s="36" t="s">
        <v>42</v>
      </c>
      <c r="D18" s="37">
        <v>8581700</v>
      </c>
      <c r="E18" s="38">
        <v>4633000</v>
      </c>
      <c r="F18" s="38">
        <v>4633000</v>
      </c>
      <c r="G18" s="39">
        <f>D18+E18-F18</f>
        <v>8581700</v>
      </c>
      <c r="H18" s="40"/>
      <c r="I18" s="41"/>
      <c r="J18" s="42"/>
      <c r="K18" s="2"/>
    </row>
    <row r="19" spans="1:11" x14ac:dyDescent="0.25">
      <c r="A19" s="28" t="s">
        <v>22</v>
      </c>
      <c r="B19" s="28" t="s">
        <v>43</v>
      </c>
      <c r="C19" s="36" t="s">
        <v>44</v>
      </c>
      <c r="D19" s="37">
        <v>162390.89000000001</v>
      </c>
      <c r="E19" s="38"/>
      <c r="F19" s="38">
        <v>162300</v>
      </c>
      <c r="G19" s="39">
        <f>D19+E19-F19</f>
        <v>90.89000000001397</v>
      </c>
      <c r="H19" s="40"/>
      <c r="I19" s="41"/>
      <c r="J19" s="42"/>
      <c r="K19" s="2"/>
    </row>
    <row r="20" spans="1:11" x14ac:dyDescent="0.25">
      <c r="A20" s="28" t="s">
        <v>22</v>
      </c>
      <c r="B20" s="28" t="s">
        <v>45</v>
      </c>
      <c r="C20" s="36" t="s">
        <v>46</v>
      </c>
      <c r="D20" s="37">
        <v>91360.83</v>
      </c>
      <c r="E20" s="38"/>
      <c r="F20" s="38"/>
      <c r="G20" s="39">
        <f>D20+E20-F20</f>
        <v>91360.83</v>
      </c>
      <c r="H20" s="40"/>
      <c r="I20" s="41"/>
      <c r="J20" s="42"/>
      <c r="K20" s="2"/>
    </row>
    <row r="21" spans="1:11" ht="30" x14ac:dyDescent="0.25">
      <c r="A21" s="28" t="s">
        <v>22</v>
      </c>
      <c r="B21" s="28" t="s">
        <v>47</v>
      </c>
      <c r="C21" s="36" t="s">
        <v>48</v>
      </c>
      <c r="D21" s="37">
        <v>173408.66</v>
      </c>
      <c r="E21" s="38"/>
      <c r="F21" s="38"/>
      <c r="G21" s="39">
        <f t="shared" ref="G21" si="1">D21+E21-F21</f>
        <v>173408.66</v>
      </c>
      <c r="H21" s="40"/>
      <c r="I21" s="41"/>
      <c r="J21" s="42"/>
      <c r="K21" s="2"/>
    </row>
    <row r="22" spans="1:11" ht="15.75" thickBot="1" x14ac:dyDescent="0.3">
      <c r="A22" s="44"/>
      <c r="B22" s="28"/>
      <c r="C22" s="45" t="s">
        <v>49</v>
      </c>
      <c r="D22" s="25">
        <f>SUM(D8:D21)</f>
        <v>10172839.130000001</v>
      </c>
      <c r="E22" s="25">
        <f>SUM(E8:E9)+SUM(E10:E21)</f>
        <v>4633000</v>
      </c>
      <c r="F22" s="25">
        <f>SUM(F8:F9)+SUM(F10:F21)</f>
        <v>5195300</v>
      </c>
      <c r="G22" s="25">
        <f>SUM(G8:G21)</f>
        <v>9610539.1300000008</v>
      </c>
      <c r="H22" s="40"/>
      <c r="I22" s="41"/>
      <c r="J22" s="42"/>
      <c r="K22" s="2"/>
    </row>
    <row r="23" spans="1:11" ht="15.75" thickTop="1" x14ac:dyDescent="0.25">
      <c r="A23" s="28"/>
      <c r="B23" s="28"/>
      <c r="C23" s="46"/>
      <c r="D23" s="47"/>
      <c r="E23" s="47"/>
      <c r="F23" s="47"/>
      <c r="G23" s="48"/>
      <c r="H23" s="40"/>
      <c r="I23" s="41"/>
      <c r="J23" s="42"/>
      <c r="K23" s="2"/>
    </row>
    <row r="24" spans="1:11" x14ac:dyDescent="0.25">
      <c r="A24" s="28"/>
      <c r="B24" s="28"/>
      <c r="C24" s="49" t="s">
        <v>50</v>
      </c>
      <c r="D24" s="50"/>
      <c r="E24" s="50"/>
      <c r="F24" s="50"/>
      <c r="G24" s="51"/>
      <c r="H24" s="40"/>
      <c r="I24" s="41"/>
      <c r="J24" s="42"/>
      <c r="K24" s="2"/>
    </row>
    <row r="25" spans="1:11" x14ac:dyDescent="0.25">
      <c r="A25" s="28" t="s">
        <v>51</v>
      </c>
      <c r="B25" s="28" t="s">
        <v>52</v>
      </c>
      <c r="C25" s="36" t="s">
        <v>53</v>
      </c>
      <c r="D25" s="38">
        <v>3000000</v>
      </c>
      <c r="E25" s="38"/>
      <c r="F25" s="38"/>
      <c r="G25" s="43">
        <f t="shared" ref="G25" si="2">D25+E25-F25</f>
        <v>3000000</v>
      </c>
      <c r="H25" s="40"/>
      <c r="I25" s="41"/>
      <c r="J25" s="42"/>
      <c r="K25" s="2"/>
    </row>
    <row r="26" spans="1:11" x14ac:dyDescent="0.25">
      <c r="A26" s="44" t="s">
        <v>51</v>
      </c>
      <c r="B26" s="28"/>
      <c r="C26" s="52" t="s">
        <v>54</v>
      </c>
      <c r="D26" s="22">
        <f>D25</f>
        <v>3000000</v>
      </c>
      <c r="E26" s="22">
        <f t="shared" ref="E26:G26" si="3">E25</f>
        <v>0</v>
      </c>
      <c r="F26" s="22">
        <f t="shared" si="3"/>
        <v>0</v>
      </c>
      <c r="G26" s="22">
        <f t="shared" si="3"/>
        <v>3000000</v>
      </c>
      <c r="H26" s="40"/>
      <c r="I26" s="41"/>
      <c r="J26" s="42"/>
      <c r="K26" s="2"/>
    </row>
    <row r="27" spans="1:11" x14ac:dyDescent="0.25">
      <c r="A27" s="28"/>
      <c r="B27" s="28"/>
      <c r="C27" s="36"/>
      <c r="D27" s="50"/>
      <c r="E27" s="50"/>
      <c r="F27" s="50"/>
      <c r="G27" s="51"/>
      <c r="H27" s="40"/>
      <c r="I27" s="41"/>
      <c r="J27" s="42"/>
      <c r="K27" s="2"/>
    </row>
    <row r="28" spans="1:11" x14ac:dyDescent="0.25">
      <c r="A28" s="28"/>
      <c r="B28" s="28"/>
      <c r="C28" s="49" t="s">
        <v>55</v>
      </c>
      <c r="D28" s="50"/>
      <c r="E28" s="50"/>
      <c r="F28" s="50"/>
      <c r="G28" s="51"/>
      <c r="H28" s="40"/>
      <c r="I28" s="41"/>
      <c r="J28" s="42"/>
      <c r="K28" s="2"/>
    </row>
    <row r="29" spans="1:11" x14ac:dyDescent="0.25">
      <c r="A29" s="53" t="s">
        <v>56</v>
      </c>
      <c r="B29" s="28" t="s">
        <v>57</v>
      </c>
      <c r="C29" s="36" t="s">
        <v>58</v>
      </c>
      <c r="D29" s="37">
        <v>250000</v>
      </c>
      <c r="E29" s="37"/>
      <c r="F29" s="38"/>
      <c r="G29" s="39">
        <f t="shared" ref="G29" si="4">D29+E29-F29</f>
        <v>250000</v>
      </c>
      <c r="H29" s="40"/>
      <c r="I29" s="41"/>
      <c r="J29" s="42"/>
      <c r="K29" s="2"/>
    </row>
    <row r="30" spans="1:11" x14ac:dyDescent="0.25">
      <c r="A30" s="53" t="s">
        <v>56</v>
      </c>
      <c r="B30" s="28" t="s">
        <v>59</v>
      </c>
      <c r="C30" s="36" t="s">
        <v>60</v>
      </c>
      <c r="D30" s="37">
        <v>26989.519999999997</v>
      </c>
      <c r="E30" s="37"/>
      <c r="F30" s="37"/>
      <c r="G30" s="39">
        <f>D30+E30-F30</f>
        <v>26989.519999999997</v>
      </c>
      <c r="H30" s="40"/>
      <c r="I30" s="41"/>
      <c r="J30" s="42"/>
      <c r="K30" s="2"/>
    </row>
    <row r="31" spans="1:11" x14ac:dyDescent="0.25">
      <c r="A31" s="44" t="s">
        <v>56</v>
      </c>
      <c r="B31" s="28"/>
      <c r="C31" s="52" t="s">
        <v>61</v>
      </c>
      <c r="D31" s="22">
        <f>SUM(D29:D30)</f>
        <v>276989.52</v>
      </c>
      <c r="E31" s="22">
        <f>SUM(E29:E29)</f>
        <v>0</v>
      </c>
      <c r="F31" s="22">
        <f>SUM(F29:F29)</f>
        <v>0</v>
      </c>
      <c r="G31" s="22">
        <f>SUM(G29:G30)</f>
        <v>276989.52</v>
      </c>
      <c r="H31" s="40"/>
      <c r="I31" s="41"/>
      <c r="J31" s="42"/>
      <c r="K31" s="2"/>
    </row>
    <row r="32" spans="1:11" x14ac:dyDescent="0.25">
      <c r="A32" s="44"/>
      <c r="B32" s="28"/>
      <c r="C32" s="54"/>
      <c r="D32" s="55"/>
      <c r="E32" s="55"/>
      <c r="F32" s="55"/>
      <c r="G32" s="56"/>
      <c r="H32" s="57"/>
      <c r="I32" s="58"/>
      <c r="J32" s="59"/>
      <c r="K32" s="2"/>
    </row>
    <row r="33" spans="1:11" x14ac:dyDescent="0.25">
      <c r="A33" s="28"/>
      <c r="B33" s="28"/>
      <c r="C33" s="52" t="s">
        <v>62</v>
      </c>
      <c r="D33" s="22">
        <f>D22+D26+D31</f>
        <v>13449828.65</v>
      </c>
      <c r="E33" s="22">
        <f>E22+E26+E31</f>
        <v>4633000</v>
      </c>
      <c r="F33" s="22">
        <f>F22+F26+F31</f>
        <v>5195300</v>
      </c>
      <c r="G33" s="22">
        <f>G22+G26+G31</f>
        <v>12887528.65</v>
      </c>
      <c r="H33" s="22">
        <f>D33</f>
        <v>13449828.65</v>
      </c>
      <c r="I33" s="22">
        <f>G33</f>
        <v>12887528.65</v>
      </c>
      <c r="J33" s="23" t="s">
        <v>63</v>
      </c>
      <c r="K33" s="9"/>
    </row>
    <row r="34" spans="1:11" x14ac:dyDescent="0.25">
      <c r="A34" s="44"/>
      <c r="B34" s="28"/>
      <c r="C34" s="54"/>
      <c r="D34" s="55"/>
      <c r="E34" s="55"/>
      <c r="F34" s="55"/>
      <c r="G34" s="55"/>
      <c r="H34" s="60"/>
      <c r="I34" s="60"/>
      <c r="J34" s="10"/>
      <c r="K34" s="2"/>
    </row>
    <row r="35" spans="1:11" x14ac:dyDescent="0.25">
      <c r="A35" s="53"/>
      <c r="B35" s="28"/>
      <c r="C35" s="49" t="s">
        <v>64</v>
      </c>
      <c r="D35" s="37"/>
      <c r="E35" s="37"/>
      <c r="F35" s="37"/>
      <c r="G35" s="37"/>
      <c r="H35" s="37"/>
      <c r="I35" s="37"/>
      <c r="J35" s="30"/>
      <c r="K35" s="2"/>
    </row>
    <row r="36" spans="1:11" x14ac:dyDescent="0.25">
      <c r="A36" s="53" t="s">
        <v>65</v>
      </c>
      <c r="B36" s="28" t="s">
        <v>66</v>
      </c>
      <c r="C36" s="36" t="s">
        <v>67</v>
      </c>
      <c r="D36" s="37">
        <v>10256626.210000001</v>
      </c>
      <c r="E36" s="37">
        <v>549600</v>
      </c>
      <c r="F36" s="37"/>
      <c r="G36" s="37">
        <f t="shared" ref="G36:G37" si="5">D36+E36-F36</f>
        <v>10806226.210000001</v>
      </c>
      <c r="H36" s="38">
        <v>2043707.17</v>
      </c>
      <c r="I36" s="38">
        <f>H36-F36+E36</f>
        <v>2593307.17</v>
      </c>
      <c r="J36" s="61" t="s">
        <v>68</v>
      </c>
      <c r="K36" s="2"/>
    </row>
    <row r="37" spans="1:11" x14ac:dyDescent="0.25">
      <c r="A37" s="53" t="s">
        <v>65</v>
      </c>
      <c r="B37" s="28" t="s">
        <v>69</v>
      </c>
      <c r="C37" s="36" t="s">
        <v>70</v>
      </c>
      <c r="D37" s="37">
        <v>240717.84</v>
      </c>
      <c r="E37" s="37"/>
      <c r="F37" s="37"/>
      <c r="G37" s="37">
        <f t="shared" si="5"/>
        <v>240717.84</v>
      </c>
      <c r="H37" s="38">
        <v>240717.84</v>
      </c>
      <c r="I37" s="38">
        <f>H37-F37+E37</f>
        <v>240717.84</v>
      </c>
      <c r="J37" s="61" t="s">
        <v>71</v>
      </c>
      <c r="K37" s="2"/>
    </row>
    <row r="38" spans="1:11" x14ac:dyDescent="0.25">
      <c r="A38" s="44" t="s">
        <v>65</v>
      </c>
      <c r="B38" s="28"/>
      <c r="C38" s="52" t="s">
        <v>72</v>
      </c>
      <c r="D38" s="22">
        <f>SUM(D36:D37)</f>
        <v>10497344.050000001</v>
      </c>
      <c r="E38" s="22">
        <f t="shared" ref="E38:G38" si="6">SUM(E36:E37)</f>
        <v>549600</v>
      </c>
      <c r="F38" s="22">
        <f t="shared" si="6"/>
        <v>0</v>
      </c>
      <c r="G38" s="22">
        <f t="shared" si="6"/>
        <v>11046944.050000001</v>
      </c>
      <c r="H38" s="22">
        <f>SUM(H36:H37)</f>
        <v>2284425.0099999998</v>
      </c>
      <c r="I38" s="22">
        <f>SUM(I36:I37)</f>
        <v>2834025.01</v>
      </c>
      <c r="J38" s="24"/>
      <c r="K38" s="2"/>
    </row>
    <row r="39" spans="1:11" ht="15.75" thickBot="1" x14ac:dyDescent="0.3">
      <c r="A39" s="28"/>
      <c r="B39" s="62"/>
      <c r="C39" s="45" t="s">
        <v>73</v>
      </c>
      <c r="D39" s="25">
        <f>D22+D26+D31+D38</f>
        <v>23947172.700000003</v>
      </c>
      <c r="E39" s="25">
        <f>E33+E38</f>
        <v>5182600</v>
      </c>
      <c r="F39" s="25">
        <f>F33+F38</f>
        <v>5195300</v>
      </c>
      <c r="G39" s="25">
        <f>G33+G38</f>
        <v>23934472.700000003</v>
      </c>
      <c r="H39" s="25">
        <f>H33+H38</f>
        <v>15734253.66</v>
      </c>
      <c r="I39" s="25">
        <f>I33+I38</f>
        <v>15721553.66</v>
      </c>
      <c r="J39" s="63"/>
      <c r="K39" s="2"/>
    </row>
    <row r="40" spans="1:11" ht="15.75" thickTop="1" x14ac:dyDescent="0.25">
      <c r="I40" s="11"/>
    </row>
  </sheetData>
  <mergeCells count="7">
    <mergeCell ref="H5:J5"/>
    <mergeCell ref="A5:A6"/>
    <mergeCell ref="B5:B6"/>
    <mergeCell ref="C5:C6"/>
    <mergeCell ref="D5:D6"/>
    <mergeCell ref="E5:F5"/>
    <mergeCell ref="G5:G6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6b</vt:lpstr>
      <vt:lpstr>'Anlage 6b'!Druckbereich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Bersales Loyd BA</dc:creator>
  <cp:lastModifiedBy>Weinzierl Martin</cp:lastModifiedBy>
  <cp:lastPrinted>2024-12-02T12:27:57Z</cp:lastPrinted>
  <dcterms:created xsi:type="dcterms:W3CDTF">2024-11-28T12:16:57Z</dcterms:created>
  <dcterms:modified xsi:type="dcterms:W3CDTF">2024-12-02T12:28:19Z</dcterms:modified>
</cp:coreProperties>
</file>